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РНЦ!$A$1:$U$48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P21" i="60" l="1"/>
  <c r="O21" i="60"/>
  <c r="M21" i="60"/>
  <c r="L21" i="60"/>
  <c r="K21" i="60"/>
  <c r="J21" i="60"/>
  <c r="E23" i="60" l="1"/>
  <c r="F23" i="60"/>
  <c r="U29" i="60" l="1"/>
  <c r="U30" i="60" s="1"/>
  <c r="S29" i="60"/>
  <c r="S30" i="60" s="1"/>
  <c r="T30" i="60"/>
  <c r="T23" i="60"/>
  <c r="T31" i="60" l="1"/>
  <c r="P30" i="60" l="1"/>
  <c r="O30" i="60"/>
  <c r="N30" i="60"/>
  <c r="M30" i="60"/>
  <c r="L30" i="60"/>
  <c r="K30" i="60"/>
  <c r="J30" i="60"/>
  <c r="I30" i="60"/>
  <c r="H30" i="60"/>
  <c r="G30" i="60"/>
  <c r="F30" i="60"/>
  <c r="E30" i="60"/>
  <c r="D30" i="60"/>
  <c r="U23" i="60" l="1"/>
  <c r="U31" i="60" s="1"/>
  <c r="N23" i="60"/>
  <c r="N31" i="60" s="1"/>
  <c r="M23" i="60"/>
  <c r="M31" i="60" s="1"/>
  <c r="L23" i="60"/>
  <c r="L31" i="60" s="1"/>
  <c r="K23" i="60"/>
  <c r="K31" i="60" s="1"/>
  <c r="S23" i="60" s="1"/>
  <c r="S31" i="60" s="1"/>
  <c r="J23" i="60"/>
  <c r="J31" i="60" s="1"/>
  <c r="I23" i="60"/>
  <c r="I31" i="60" s="1"/>
  <c r="O23" i="60"/>
  <c r="O31" i="60" s="1"/>
  <c r="P23" i="60"/>
  <c r="P31" i="60" s="1"/>
  <c r="H23" i="60"/>
  <c r="H31" i="60" l="1"/>
  <c r="D23" i="60"/>
  <c r="D31" i="60" s="1"/>
  <c r="H34" i="60" l="1"/>
  <c r="H35" i="60" s="1"/>
  <c r="H33" i="60"/>
  <c r="F31" i="60"/>
  <c r="H39" i="60" s="1"/>
  <c r="G23" i="60"/>
  <c r="G31" i="60" s="1"/>
  <c r="E31" i="60" l="1"/>
  <c r="H38" i="60" s="1"/>
  <c r="H40" i="60" s="1"/>
  <c r="R23" i="60"/>
  <c r="Q23" i="60"/>
  <c r="D40" i="60"/>
  <c r="R30" i="60" l="1"/>
  <c r="R31" i="60" s="1"/>
  <c r="Q30" i="60"/>
  <c r="Q31" i="60" s="1"/>
  <c r="H37" i="60"/>
</calcChain>
</file>

<file path=xl/sharedStrings.xml><?xml version="1.0" encoding="utf-8"?>
<sst xmlns="http://schemas.openxmlformats.org/spreadsheetml/2006/main" count="81" uniqueCount="69">
  <si>
    <t>Наименование смет</t>
  </si>
  <si>
    <t xml:space="preserve">№ смет </t>
  </si>
  <si>
    <t xml:space="preserve">НДС </t>
  </si>
  <si>
    <t>Всего с НДС</t>
  </si>
  <si>
    <t>Стоимость чел. часа рабочих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</si>
  <si>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</si>
  <si>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</si>
  <si>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</si>
  <si>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</si>
  <si>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</si>
  <si>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</si>
  <si>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</si>
  <si>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</si>
  <si>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</si>
  <si>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</si>
  <si>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</si>
  <si>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Зимнее удорожание</t>
  </si>
  <si>
    <t>Временные здания и сооружения</t>
  </si>
  <si>
    <t>Оборудование поставки подрядчика</t>
  </si>
  <si>
    <t>в том числе</t>
  </si>
  <si>
    <t xml:space="preserve">Индекс на материалы </t>
  </si>
  <si>
    <t>Лимитированные затраты</t>
  </si>
  <si>
    <t>Непредвиденные работы и затраты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</si>
  <si>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</si>
  <si>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</si>
  <si>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</si>
  <si>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</si>
  <si>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</si>
  <si>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</si>
  <si>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</si>
  <si>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</si>
  <si>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</si>
  <si>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</si>
  <si>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</si>
  <si>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</si>
  <si>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</si>
  <si>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</si>
  <si>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</si>
  <si>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</si>
  <si>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</si>
  <si>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</si>
  <si>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</si>
  <si>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>%</t>
  </si>
  <si>
    <t xml:space="preserve">Стоимость работ в текущей цене </t>
  </si>
  <si>
    <t xml:space="preserve"> ________________________</t>
  </si>
  <si>
    <t xml:space="preserve"> Итого без учета НДС</t>
  </si>
  <si>
    <t>ФОТ</t>
  </si>
  <si>
    <t>в т.ч.:</t>
  </si>
  <si>
    <t>"______ " __________________20___г</t>
  </si>
  <si>
    <t>Расчет начальной стоимости работ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</si>
  <si>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</si>
  <si>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</si>
  <si>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</si>
  <si>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</si>
  <si>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</si>
  <si>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Основание: Проект/ведомость № ДОП 15, утвержденный (кем, когда)</t>
  </si>
  <si>
    <t>Индекс-дефлятор на материалы и ЭММ на 3кв 2021г</t>
  </si>
  <si>
    <t>Составлен в ценах по состоянию на 3 кв. 2020г.</t>
  </si>
  <si>
    <t xml:space="preserve">Выполнение работ по ремонту асфальтобетонного покрытия автомобильных дорог и устройства пешеходной дорожки филиала ТЭЦ-11 г. Усолье-Сибирское </t>
  </si>
  <si>
    <t>3/2020</t>
  </si>
  <si>
    <t>ДОП 15</t>
  </si>
  <si>
    <t>Директор филиала ООО "Байкальская энергетическая компания " ТЭЦ-11</t>
  </si>
  <si>
    <t xml:space="preserve">по объекту (работ/услуг): Выполнение работ по ремонту асфальтобетонного покрытия автомобильных дорог и устройства пешеходной дорожки филиала ТЭЦ-11 г. Усолье-Сибирское </t>
  </si>
  <si>
    <t>И. О. начальника ОППР</t>
  </si>
  <si>
    <t>С.В. Бочарова</t>
  </si>
  <si>
    <t>Экономист ОППР</t>
  </si>
  <si>
    <t>Л.Е. Абросимова</t>
  </si>
  <si>
    <t>Инженер по ПСР ОППР</t>
  </si>
  <si>
    <t>О.Л. Шестопалова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</si>
</sst>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11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10" fontId="25" fillId="0" borderId="0" xfId="0" applyNumberFormat="1" applyFont="1" applyAlignment="1">
      <alignment horizontal="right" vertical="center"/>
    </xf>
    <xf numFmtId="0" fontId="29" fillId="0" borderId="0" xfId="0" applyFont="1" applyFill="1" applyBorder="1"/>
    <xf numFmtId="3" fontId="31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3" fontId="31" fillId="0" borderId="3" xfId="0" applyNumberFormat="1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2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1" fillId="0" borderId="3" xfId="0" applyNumberFormat="1" applyFont="1" applyBorder="1" applyAlignment="1">
      <alignment horizontal="left" wrapText="1"/>
    </xf>
    <xf numFmtId="3" fontId="31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0" fontId="22" fillId="0" borderId="0" xfId="0" applyFont="1" applyFill="1" applyBorder="1" applyAlignment="1"/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9" fontId="25" fillId="0" borderId="3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vertical="top"/>
    </xf>
    <xf numFmtId="0" fontId="35" fillId="0" borderId="0" xfId="0" applyFont="1" applyAlignment="1">
      <alignment horizontal="left" vertical="center"/>
    </xf>
    <xf numFmtId="3" fontId="31" fillId="0" borderId="0" xfId="0" applyNumberFormat="1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vertical="center" wrapText="1"/>
    </xf>
    <xf numFmtId="0" fontId="29" fillId="0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3" fontId="31" fillId="0" borderId="3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10" fontId="25" fillId="0" borderId="3" xfId="0" applyNumberFormat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30" fillId="0" borderId="3" xfId="0" applyFont="1" applyBorder="1" applyAlignment="1">
      <alignment horizontal="center"/>
    </xf>
    <xf numFmtId="49" fontId="25" fillId="0" borderId="3" xfId="0" applyNumberFormat="1" applyFont="1" applyBorder="1" applyAlignment="1">
      <alignment horizontal="center" vertical="center"/>
    </xf>
    <xf numFmtId="4" fontId="5" fillId="0" borderId="1" xfId="45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3" fontId="31" fillId="0" borderId="0" xfId="0" applyNumberFormat="1" applyFont="1" applyAlignment="1">
      <alignment horizontal="center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&#1051;&#1057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смета 14 граф"/>
    </sheetNames>
    <sheetDataSet>
      <sheetData sheetId="0">
        <row r="216">
          <cell r="H216">
            <v>525452</v>
          </cell>
        </row>
        <row r="217">
          <cell r="H217">
            <v>120886</v>
          </cell>
        </row>
        <row r="219">
          <cell r="H219">
            <v>215649</v>
          </cell>
        </row>
        <row r="220">
          <cell r="H220">
            <v>130984</v>
          </cell>
        </row>
        <row r="221">
          <cell r="M221">
            <v>633.1</v>
          </cell>
          <cell r="N221">
            <v>74.680000000000007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U82"/>
  <sheetViews>
    <sheetView tabSelected="1" view="pageLayout" topLeftCell="A19" zoomScale="86" zoomScaleNormal="75" zoomScaleSheetLayoutView="80" zoomScalePageLayoutView="86" workbookViewId="0">
      <selection activeCell="I48" sqref="I48:J48"/>
    </sheetView>
  </sheetViews>
  <sheetFormatPr defaultColWidth="9.140625" defaultRowHeight="15" outlineLevelCol="1" x14ac:dyDescent="0.25"/>
  <cols>
    <col min="1" max="1" width="4.28515625" style="5" customWidth="1"/>
    <col min="2" max="2" width="40.5703125" style="5" customWidth="1"/>
    <col min="3" max="3" width="10.5703125" style="5" customWidth="1"/>
    <col min="4" max="4" width="11.85546875" style="5" hidden="1" customWidth="1" outlineLevel="1"/>
    <col min="5" max="5" width="10.85546875" style="5" hidden="1" customWidth="1" outlineLevel="1"/>
    <col min="6" max="6" width="10" style="10" hidden="1" customWidth="1" outlineLevel="1"/>
    <col min="7" max="7" width="11.28515625" style="5" hidden="1" customWidth="1" outlineLevel="1"/>
    <col min="8" max="8" width="15.85546875" style="5" customWidth="1" collapsed="1"/>
    <col min="9" max="10" width="11.28515625" style="5" customWidth="1" outlineLevel="1"/>
    <col min="11" max="11" width="11.85546875" style="5" customWidth="1"/>
    <col min="12" max="13" width="11.5703125" style="5" customWidth="1" outlineLevel="1"/>
    <col min="14" max="14" width="14.85546875" style="5" customWidth="1" outlineLevel="1"/>
    <col min="15" max="15" width="11.5703125" style="5" customWidth="1" outlineLevel="1"/>
    <col min="16" max="16" width="11.5703125" style="5" customWidth="1"/>
    <col min="17" max="17" width="11.28515625" style="5" hidden="1" customWidth="1"/>
    <col min="18" max="18" width="12.5703125" style="5" hidden="1" customWidth="1"/>
    <col min="19" max="19" width="12" style="5" hidden="1" customWidth="1"/>
    <col min="20" max="21" width="0" style="5" hidden="1" customWidth="1"/>
    <col min="22" max="16384" width="9.140625" style="5"/>
  </cols>
  <sheetData>
    <row r="1" spans="1:21" s="7" customFormat="1" ht="18.75" x14ac:dyDescent="0.25">
      <c r="A1" s="52"/>
      <c r="B1" s="53"/>
      <c r="C1" s="54"/>
      <c r="F1" s="55"/>
      <c r="M1" s="60" t="s">
        <v>36</v>
      </c>
      <c r="O1" s="61"/>
      <c r="P1" s="61"/>
    </row>
    <row r="2" spans="1:21" s="7" customFormat="1" ht="39" customHeight="1" x14ac:dyDescent="0.25">
      <c r="A2" s="52"/>
      <c r="B2" s="53"/>
      <c r="C2" s="54"/>
      <c r="F2" s="55"/>
      <c r="M2" s="80" t="s">
        <v>61</v>
      </c>
      <c r="N2" s="80"/>
      <c r="O2" s="80"/>
      <c r="P2" s="80"/>
    </row>
    <row r="3" spans="1:21" s="7" customFormat="1" ht="18.75" x14ac:dyDescent="0.25">
      <c r="A3" s="52"/>
      <c r="B3" s="53"/>
      <c r="C3" s="54"/>
      <c r="F3" s="56"/>
      <c r="G3" s="56"/>
      <c r="M3" s="62" t="s">
        <v>44</v>
      </c>
      <c r="O3" s="62"/>
      <c r="P3" s="62"/>
    </row>
    <row r="4" spans="1:21" s="7" customFormat="1" ht="21.75" customHeight="1" x14ac:dyDescent="0.25">
      <c r="A4" s="52"/>
      <c r="B4" s="53"/>
      <c r="C4" s="54"/>
      <c r="F4" s="56"/>
      <c r="G4" s="56"/>
      <c r="M4" s="63" t="s">
        <v>48</v>
      </c>
      <c r="O4" s="63"/>
      <c r="P4" s="63"/>
    </row>
    <row r="5" spans="1:21" s="44" customFormat="1" ht="18.75" x14ac:dyDescent="0.25">
      <c r="A5" s="101" t="s">
        <v>49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</row>
    <row r="6" spans="1:21" s="44" customFormat="1" ht="39.75" customHeight="1" x14ac:dyDescent="0.25">
      <c r="A6" s="109" t="s">
        <v>62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</row>
    <row r="7" spans="1:21" ht="10.15" customHeight="1" x14ac:dyDescent="0.25">
      <c r="A7" s="8"/>
      <c r="B7" s="8"/>
      <c r="C7" s="8"/>
      <c r="D7" s="8"/>
      <c r="E7" s="8"/>
      <c r="F7" s="9"/>
      <c r="G7" s="20"/>
      <c r="H7" s="20"/>
      <c r="I7" s="8"/>
      <c r="J7" s="8"/>
      <c r="K7" s="8"/>
      <c r="L7" s="8"/>
      <c r="M7" s="8"/>
      <c r="N7" s="8"/>
      <c r="O7" s="8"/>
      <c r="P7" s="8"/>
    </row>
    <row r="8" spans="1:21" ht="15.75" customHeight="1" x14ac:dyDescent="0.25">
      <c r="A8" s="102" t="s">
        <v>55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</row>
    <row r="9" spans="1:21" s="15" customFormat="1" ht="15" customHeight="1" x14ac:dyDescent="0.25">
      <c r="A9" s="12" t="s">
        <v>5</v>
      </c>
      <c r="B9" s="13"/>
      <c r="C9" s="13"/>
      <c r="D9" s="13"/>
      <c r="F9" s="16"/>
      <c r="I9" s="14"/>
      <c r="J9" s="14"/>
    </row>
    <row r="10" spans="1:21" s="15" customFormat="1" ht="15" customHeight="1" x14ac:dyDescent="0.2">
      <c r="A10" s="94" t="s">
        <v>4</v>
      </c>
      <c r="B10" s="94"/>
      <c r="C10" s="106"/>
      <c r="D10" s="106"/>
      <c r="E10" s="71"/>
      <c r="F10" s="72"/>
      <c r="G10" s="71"/>
      <c r="H10" s="71"/>
      <c r="M10" s="12" t="s">
        <v>21</v>
      </c>
    </row>
    <row r="11" spans="1:21" s="15" customFormat="1" ht="15.75" customHeight="1" x14ac:dyDescent="0.25">
      <c r="A11" s="94" t="s">
        <v>27</v>
      </c>
      <c r="B11" s="94"/>
      <c r="C11" s="107" t="s">
        <v>59</v>
      </c>
      <c r="D11" s="107"/>
      <c r="E11" s="71"/>
      <c r="F11" s="72"/>
      <c r="G11" s="71"/>
      <c r="H11" s="71"/>
      <c r="I11" s="17"/>
      <c r="J11" s="17"/>
      <c r="M11" s="17" t="s">
        <v>17</v>
      </c>
      <c r="P11" s="24" t="s">
        <v>42</v>
      </c>
    </row>
    <row r="12" spans="1:21" s="15" customFormat="1" ht="15.75" customHeight="1" x14ac:dyDescent="0.25">
      <c r="A12" s="94" t="s">
        <v>20</v>
      </c>
      <c r="B12" s="94"/>
      <c r="C12" s="95"/>
      <c r="D12" s="95"/>
      <c r="E12" s="71"/>
      <c r="F12" s="72"/>
      <c r="G12" s="71"/>
      <c r="H12" s="71"/>
      <c r="I12" s="12"/>
      <c r="J12" s="12"/>
      <c r="M12" s="17" t="s">
        <v>16</v>
      </c>
      <c r="P12" s="24" t="s">
        <v>42</v>
      </c>
    </row>
    <row r="13" spans="1:21" s="15" customFormat="1" ht="15.75" customHeight="1" x14ac:dyDescent="0.25">
      <c r="A13" s="94" t="s">
        <v>32</v>
      </c>
      <c r="B13" s="94"/>
      <c r="C13" s="95"/>
      <c r="D13" s="95"/>
      <c r="E13" s="71"/>
      <c r="F13" s="72"/>
      <c r="G13" s="71"/>
      <c r="H13" s="73"/>
      <c r="I13" s="12"/>
      <c r="J13" s="12"/>
      <c r="M13" s="17" t="s">
        <v>22</v>
      </c>
      <c r="P13" s="24" t="s">
        <v>42</v>
      </c>
    </row>
    <row r="14" spans="1:21" s="15" customFormat="1" ht="30.75" customHeight="1" x14ac:dyDescent="0.25">
      <c r="A14" s="103" t="s">
        <v>56</v>
      </c>
      <c r="B14" s="103"/>
      <c r="C14" s="104">
        <v>1.9400000000000001E-2</v>
      </c>
      <c r="D14" s="105"/>
      <c r="E14" s="74"/>
      <c r="F14" s="74"/>
      <c r="G14" s="74"/>
      <c r="H14" s="69"/>
      <c r="I14" s="65"/>
      <c r="J14" s="65"/>
      <c r="K14" s="65"/>
      <c r="L14" s="65"/>
      <c r="M14" s="65"/>
      <c r="N14" s="65"/>
      <c r="O14" s="65"/>
      <c r="P14" s="64"/>
    </row>
    <row r="15" spans="1:21" ht="15" customHeight="1" x14ac:dyDescent="0.25">
      <c r="A15" s="98" t="s">
        <v>57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</row>
    <row r="16" spans="1:21" x14ac:dyDescent="0.25">
      <c r="A16" s="81" t="s">
        <v>37</v>
      </c>
      <c r="B16" s="81" t="s">
        <v>0</v>
      </c>
      <c r="C16" s="81" t="s">
        <v>1</v>
      </c>
      <c r="D16" s="81" t="s">
        <v>25</v>
      </c>
      <c r="E16" s="81"/>
      <c r="F16" s="81"/>
      <c r="G16" s="81"/>
      <c r="H16" s="81" t="s">
        <v>43</v>
      </c>
      <c r="I16" s="81"/>
      <c r="J16" s="81"/>
      <c r="K16" s="81"/>
      <c r="L16" s="81"/>
      <c r="M16" s="81"/>
      <c r="N16" s="81"/>
      <c r="O16" s="81"/>
      <c r="P16" s="81"/>
      <c r="Q16" s="81" t="s">
        <v>38</v>
      </c>
      <c r="R16" s="81"/>
      <c r="S16" s="81"/>
      <c r="T16" s="81"/>
      <c r="U16" s="81"/>
    </row>
    <row r="17" spans="1:21" ht="15" customHeight="1" x14ac:dyDescent="0.25">
      <c r="A17" s="81"/>
      <c r="B17" s="81"/>
      <c r="C17" s="81"/>
      <c r="D17" s="81" t="s">
        <v>10</v>
      </c>
      <c r="E17" s="81" t="s">
        <v>19</v>
      </c>
      <c r="F17" s="81"/>
      <c r="G17" s="81"/>
      <c r="H17" s="82" t="s">
        <v>10</v>
      </c>
      <c r="I17" s="81" t="s">
        <v>19</v>
      </c>
      <c r="J17" s="81"/>
      <c r="K17" s="81"/>
      <c r="L17" s="81"/>
      <c r="M17" s="81"/>
      <c r="N17" s="81"/>
      <c r="O17" s="81"/>
      <c r="P17" s="81"/>
      <c r="Q17" s="82" t="s">
        <v>10</v>
      </c>
      <c r="R17" s="81" t="s">
        <v>19</v>
      </c>
      <c r="S17" s="81"/>
      <c r="T17" s="81"/>
      <c r="U17" s="81"/>
    </row>
    <row r="18" spans="1:21" ht="46.5" customHeight="1" x14ac:dyDescent="0.25">
      <c r="A18" s="81"/>
      <c r="B18" s="81"/>
      <c r="C18" s="81"/>
      <c r="D18" s="81"/>
      <c r="E18" s="39" t="s">
        <v>7</v>
      </c>
      <c r="F18" s="39" t="s">
        <v>11</v>
      </c>
      <c r="G18" s="39" t="s">
        <v>28</v>
      </c>
      <c r="H18" s="82"/>
      <c r="I18" s="39" t="s">
        <v>46</v>
      </c>
      <c r="J18" s="39" t="s">
        <v>6</v>
      </c>
      <c r="K18" s="39" t="s">
        <v>26</v>
      </c>
      <c r="L18" s="39" t="s">
        <v>8</v>
      </c>
      <c r="M18" s="39" t="s">
        <v>9</v>
      </c>
      <c r="N18" s="39" t="s">
        <v>18</v>
      </c>
      <c r="O18" s="39" t="s">
        <v>50</v>
      </c>
      <c r="P18" s="5" t="s">
        <v>51</v>
      </c>
      <c r="Q18" s="82"/>
      <c r="R18" s="48" t="s">
        <v>39</v>
      </c>
      <c r="S18" s="48" t="s">
        <v>26</v>
      </c>
      <c r="T18" s="48" t="s">
        <v>18</v>
      </c>
      <c r="U18" s="40" t="s">
        <v>15</v>
      </c>
    </row>
    <row r="19" spans="1:21" ht="15.75" customHeight="1" x14ac:dyDescent="0.25">
      <c r="A19" s="39">
        <v>1</v>
      </c>
      <c r="B19" s="39">
        <v>2</v>
      </c>
      <c r="C19" s="39">
        <v>3</v>
      </c>
      <c r="D19" s="39">
        <v>4</v>
      </c>
      <c r="E19" s="39">
        <v>5</v>
      </c>
      <c r="F19" s="39">
        <v>6</v>
      </c>
      <c r="G19" s="39">
        <v>7</v>
      </c>
      <c r="H19" s="39">
        <v>4</v>
      </c>
      <c r="I19" s="39">
        <v>5</v>
      </c>
      <c r="J19" s="39">
        <v>6</v>
      </c>
      <c r="K19" s="39">
        <v>7</v>
      </c>
      <c r="L19" s="39">
        <v>8</v>
      </c>
      <c r="M19" s="39">
        <v>9</v>
      </c>
      <c r="N19" s="39">
        <v>10</v>
      </c>
      <c r="O19" s="39">
        <v>11</v>
      </c>
      <c r="P19" s="39">
        <v>12</v>
      </c>
      <c r="Q19" s="48">
        <v>12</v>
      </c>
      <c r="R19" s="48">
        <v>13</v>
      </c>
      <c r="S19" s="48">
        <v>14</v>
      </c>
      <c r="T19" s="48">
        <v>15</v>
      </c>
      <c r="U19" s="48">
        <v>16</v>
      </c>
    </row>
    <row r="20" spans="1:21" s="18" customFormat="1" ht="15" customHeight="1" x14ac:dyDescent="0.25">
      <c r="A20" s="91" t="s">
        <v>29</v>
      </c>
      <c r="B20" s="91"/>
      <c r="C20" s="91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48"/>
      <c r="R20" s="48"/>
      <c r="S20" s="48"/>
      <c r="T20" s="48"/>
      <c r="U20" s="48"/>
    </row>
    <row r="21" spans="1:21" s="18" customFormat="1" ht="78.75" x14ac:dyDescent="0.25">
      <c r="A21" s="31">
        <v>1</v>
      </c>
      <c r="B21" s="36" t="s">
        <v>58</v>
      </c>
      <c r="C21" s="37" t="s">
        <v>60</v>
      </c>
      <c r="D21" s="22"/>
      <c r="E21" s="22"/>
      <c r="F21" s="23"/>
      <c r="G21" s="22"/>
      <c r="H21" s="66">
        <v>1159204</v>
      </c>
      <c r="I21" s="66">
        <v>189003</v>
      </c>
      <c r="J21" s="22">
        <f>'[5]Ресурсная смета 14 граф'!$H$217</f>
        <v>120886</v>
      </c>
      <c r="K21" s="22">
        <f>'[5]Ресурсная смета 14 граф'!$H$216</f>
        <v>525452</v>
      </c>
      <c r="L21" s="22">
        <f>'[5]Ресурсная смета 14 граф'!$H$219</f>
        <v>215649</v>
      </c>
      <c r="M21" s="22">
        <f>'[5]Ресурсная смета 14 граф'!$H$220</f>
        <v>130984</v>
      </c>
      <c r="N21" s="22"/>
      <c r="O21" s="108">
        <f>'[5]Ресурсная смета 14 граф'!$M$221</f>
        <v>633.1</v>
      </c>
      <c r="P21" s="108">
        <f>'[5]Ресурсная смета 14 граф'!$N$221</f>
        <v>74.680000000000007</v>
      </c>
      <c r="Q21" s="30"/>
      <c r="R21" s="30"/>
      <c r="S21" s="30"/>
      <c r="T21" s="30"/>
      <c r="U21" s="30"/>
    </row>
    <row r="22" spans="1:21" s="18" customFormat="1" ht="15.75" x14ac:dyDescent="0.25">
      <c r="A22" s="31">
        <v>2</v>
      </c>
      <c r="B22" s="36"/>
      <c r="C22" s="37"/>
      <c r="D22" s="22"/>
      <c r="E22" s="22"/>
      <c r="F22" s="23"/>
      <c r="G22" s="22"/>
      <c r="H22" s="66"/>
      <c r="I22" s="22"/>
      <c r="J22" s="22"/>
      <c r="K22" s="22"/>
      <c r="L22" s="22"/>
      <c r="M22" s="22"/>
      <c r="N22" s="22"/>
      <c r="O22" s="22"/>
      <c r="P22" s="22"/>
      <c r="Q22" s="30"/>
      <c r="R22" s="30"/>
      <c r="S22" s="30"/>
      <c r="T22" s="30"/>
      <c r="U22" s="30"/>
    </row>
    <row r="23" spans="1:21" s="18" customFormat="1" x14ac:dyDescent="0.25">
      <c r="A23" s="92" t="s">
        <v>31</v>
      </c>
      <c r="B23" s="92"/>
      <c r="C23" s="92"/>
      <c r="D23" s="41">
        <f t="shared" ref="D23:U23" si="0">SUM(D21:D22)</f>
        <v>0</v>
      </c>
      <c r="E23" s="41">
        <f t="shared" si="0"/>
        <v>0</v>
      </c>
      <c r="F23" s="41">
        <f t="shared" si="0"/>
        <v>0</v>
      </c>
      <c r="G23" s="41">
        <f t="shared" si="0"/>
        <v>0</v>
      </c>
      <c r="H23" s="41">
        <f t="shared" si="0"/>
        <v>1159204</v>
      </c>
      <c r="I23" s="41">
        <f t="shared" si="0"/>
        <v>189003</v>
      </c>
      <c r="J23" s="41">
        <f t="shared" si="0"/>
        <v>120886</v>
      </c>
      <c r="K23" s="41">
        <f t="shared" si="0"/>
        <v>525452</v>
      </c>
      <c r="L23" s="41">
        <f t="shared" si="0"/>
        <v>215649</v>
      </c>
      <c r="M23" s="41">
        <f t="shared" si="0"/>
        <v>130984</v>
      </c>
      <c r="N23" s="41">
        <f t="shared" si="0"/>
        <v>0</v>
      </c>
      <c r="O23" s="33">
        <f t="shared" si="0"/>
        <v>633</v>
      </c>
      <c r="P23" s="33">
        <f t="shared" si="0"/>
        <v>75</v>
      </c>
      <c r="Q23" s="49">
        <f t="shared" si="0"/>
        <v>0</v>
      </c>
      <c r="R23" s="49">
        <f t="shared" si="0"/>
        <v>0</v>
      </c>
      <c r="S23" s="49">
        <f t="shared" si="0"/>
        <v>0</v>
      </c>
      <c r="T23" s="49">
        <f t="shared" si="0"/>
        <v>0</v>
      </c>
      <c r="U23" s="49">
        <f t="shared" si="0"/>
        <v>0</v>
      </c>
    </row>
    <row r="24" spans="1:21" s="18" customFormat="1" x14ac:dyDescent="0.25">
      <c r="A24" s="84" t="s">
        <v>47</v>
      </c>
      <c r="B24" s="85"/>
      <c r="C24" s="86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70"/>
      <c r="R24" s="70"/>
      <c r="S24" s="70"/>
      <c r="T24" s="70"/>
      <c r="U24" s="70"/>
    </row>
    <row r="25" spans="1:21" s="18" customFormat="1" x14ac:dyDescent="0.25">
      <c r="A25" s="87" t="s">
        <v>17</v>
      </c>
      <c r="B25" s="88"/>
      <c r="C25" s="8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70"/>
      <c r="R25" s="70"/>
      <c r="S25" s="70"/>
      <c r="T25" s="70"/>
      <c r="U25" s="70"/>
    </row>
    <row r="26" spans="1:21" s="18" customFormat="1" x14ac:dyDescent="0.25">
      <c r="A26" s="87" t="s">
        <v>16</v>
      </c>
      <c r="B26" s="88"/>
      <c r="C26" s="89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70"/>
      <c r="R26" s="70"/>
      <c r="S26" s="70"/>
      <c r="T26" s="70"/>
      <c r="U26" s="70"/>
    </row>
    <row r="27" spans="1:21" s="18" customFormat="1" x14ac:dyDescent="0.25">
      <c r="A27" s="87" t="s">
        <v>15</v>
      </c>
      <c r="B27" s="88"/>
      <c r="C27" s="89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70"/>
      <c r="R27" s="70"/>
      <c r="S27" s="70"/>
      <c r="T27" s="70"/>
      <c r="U27" s="70"/>
    </row>
    <row r="28" spans="1:21" s="18" customFormat="1" x14ac:dyDescent="0.25">
      <c r="A28" s="91" t="s">
        <v>34</v>
      </c>
      <c r="B28" s="91"/>
      <c r="C28" s="91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</row>
    <row r="29" spans="1:21" s="18" customFormat="1" ht="15.75" x14ac:dyDescent="0.25">
      <c r="A29" s="31">
        <v>3</v>
      </c>
      <c r="B29" s="36"/>
      <c r="C29" s="37"/>
      <c r="D29" s="22"/>
      <c r="E29" s="22"/>
      <c r="F29" s="23"/>
      <c r="G29" s="22"/>
      <c r="H29" s="30"/>
      <c r="I29" s="22"/>
      <c r="J29" s="22"/>
      <c r="K29" s="22"/>
      <c r="L29" s="22"/>
      <c r="M29" s="22"/>
      <c r="N29" s="22"/>
      <c r="O29" s="22"/>
      <c r="P29" s="22"/>
      <c r="Q29" s="30"/>
      <c r="R29" s="30"/>
      <c r="S29" s="30">
        <f>K38*H32</f>
        <v>0</v>
      </c>
      <c r="T29" s="30"/>
      <c r="U29" s="30" t="e">
        <f>#REF!*H32</f>
        <v>#REF!</v>
      </c>
    </row>
    <row r="30" spans="1:21" s="18" customFormat="1" x14ac:dyDescent="0.25">
      <c r="A30" s="92" t="s">
        <v>35</v>
      </c>
      <c r="B30" s="92"/>
      <c r="C30" s="92"/>
      <c r="D30" s="41">
        <f t="shared" ref="D30:U30" si="1">SUM(D29:D29)</f>
        <v>0</v>
      </c>
      <c r="E30" s="41">
        <f t="shared" si="1"/>
        <v>0</v>
      </c>
      <c r="F30" s="41">
        <f t="shared" si="1"/>
        <v>0</v>
      </c>
      <c r="G30" s="41">
        <f t="shared" si="1"/>
        <v>0</v>
      </c>
      <c r="H30" s="41">
        <f t="shared" si="1"/>
        <v>0</v>
      </c>
      <c r="I30" s="41">
        <f t="shared" si="1"/>
        <v>0</v>
      </c>
      <c r="J30" s="41">
        <f t="shared" si="1"/>
        <v>0</v>
      </c>
      <c r="K30" s="41">
        <f t="shared" si="1"/>
        <v>0</v>
      </c>
      <c r="L30" s="41">
        <f t="shared" si="1"/>
        <v>0</v>
      </c>
      <c r="M30" s="41">
        <f t="shared" si="1"/>
        <v>0</v>
      </c>
      <c r="N30" s="41">
        <f t="shared" si="1"/>
        <v>0</v>
      </c>
      <c r="O30" s="41">
        <f t="shared" si="1"/>
        <v>0</v>
      </c>
      <c r="P30" s="41">
        <f t="shared" si="1"/>
        <v>0</v>
      </c>
      <c r="Q30" s="41">
        <f t="shared" si="1"/>
        <v>0</v>
      </c>
      <c r="R30" s="41">
        <f t="shared" si="1"/>
        <v>0</v>
      </c>
      <c r="S30" s="41">
        <f t="shared" si="1"/>
        <v>0</v>
      </c>
      <c r="T30" s="41">
        <f t="shared" si="1"/>
        <v>0</v>
      </c>
      <c r="U30" s="41" t="e">
        <f t="shared" si="1"/>
        <v>#REF!</v>
      </c>
    </row>
    <row r="31" spans="1:21" s="18" customFormat="1" x14ac:dyDescent="0.25">
      <c r="A31" s="100" t="s">
        <v>23</v>
      </c>
      <c r="B31" s="100"/>
      <c r="C31" s="100"/>
      <c r="D31" s="38">
        <f t="shared" ref="D31:U31" si="2">D23+D30</f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  <c r="H31" s="38">
        <f t="shared" si="2"/>
        <v>1159204</v>
      </c>
      <c r="I31" s="38">
        <f t="shared" si="2"/>
        <v>189003</v>
      </c>
      <c r="J31" s="38">
        <f t="shared" si="2"/>
        <v>120886</v>
      </c>
      <c r="K31" s="38">
        <f t="shared" si="2"/>
        <v>525452</v>
      </c>
      <c r="L31" s="38">
        <f t="shared" si="2"/>
        <v>215649</v>
      </c>
      <c r="M31" s="38">
        <f t="shared" si="2"/>
        <v>130984</v>
      </c>
      <c r="N31" s="38">
        <f t="shared" si="2"/>
        <v>0</v>
      </c>
      <c r="O31" s="38">
        <f t="shared" si="2"/>
        <v>633</v>
      </c>
      <c r="P31" s="38">
        <f t="shared" si="2"/>
        <v>75</v>
      </c>
      <c r="Q31" s="38">
        <f t="shared" si="2"/>
        <v>0</v>
      </c>
      <c r="R31" s="38">
        <f t="shared" si="2"/>
        <v>0</v>
      </c>
      <c r="S31" s="38">
        <f t="shared" si="2"/>
        <v>0</v>
      </c>
      <c r="T31" s="38">
        <f t="shared" si="2"/>
        <v>0</v>
      </c>
      <c r="U31" s="38" t="e">
        <f t="shared" si="2"/>
        <v>#REF!</v>
      </c>
    </row>
    <row r="32" spans="1:21" s="18" customFormat="1" ht="15" hidden="1" customHeight="1" x14ac:dyDescent="0.25">
      <c r="A32" s="83" t="s">
        <v>40</v>
      </c>
      <c r="B32" s="83"/>
      <c r="C32" s="83"/>
      <c r="D32" s="38"/>
      <c r="E32" s="38"/>
      <c r="F32" s="38"/>
      <c r="G32" s="38"/>
      <c r="H32" s="51"/>
      <c r="I32" s="38"/>
      <c r="J32" s="38"/>
      <c r="K32" s="38"/>
      <c r="L32" s="38"/>
      <c r="M32" s="38"/>
      <c r="N32" s="38"/>
      <c r="O32" s="38"/>
      <c r="P32" s="38"/>
      <c r="Q32" s="31"/>
      <c r="R32" s="31"/>
      <c r="S32" s="31"/>
      <c r="T32" s="31"/>
      <c r="U32" s="31"/>
    </row>
    <row r="33" spans="1:21" s="18" customFormat="1" hidden="1" x14ac:dyDescent="0.25">
      <c r="A33" s="82" t="s">
        <v>41</v>
      </c>
      <c r="B33" s="82"/>
      <c r="C33" s="82"/>
      <c r="D33" s="38"/>
      <c r="E33" s="38"/>
      <c r="F33" s="38"/>
      <c r="G33" s="38"/>
      <c r="H33" s="38">
        <f>H31*H32</f>
        <v>0</v>
      </c>
      <c r="I33" s="38"/>
      <c r="J33" s="38"/>
      <c r="K33" s="38"/>
      <c r="L33" s="38"/>
      <c r="M33" s="38"/>
      <c r="N33" s="38"/>
      <c r="O33" s="38"/>
      <c r="P33" s="38"/>
      <c r="Q33" s="31"/>
      <c r="R33" s="31"/>
      <c r="S33" s="31"/>
      <c r="T33" s="31"/>
      <c r="U33" s="31"/>
    </row>
    <row r="34" spans="1:21" s="18" customFormat="1" x14ac:dyDescent="0.25">
      <c r="A34" s="31"/>
      <c r="B34" s="31" t="s">
        <v>2</v>
      </c>
      <c r="C34" s="30"/>
      <c r="D34" s="30"/>
      <c r="E34" s="22"/>
      <c r="F34" s="32"/>
      <c r="G34" s="22"/>
      <c r="H34" s="33">
        <f>H31*20%</f>
        <v>231840.8</v>
      </c>
      <c r="I34" s="22"/>
      <c r="J34" s="22"/>
      <c r="K34" s="22"/>
      <c r="L34" s="22"/>
      <c r="M34" s="22"/>
      <c r="N34" s="22"/>
      <c r="O34" s="22"/>
      <c r="P34" s="22"/>
      <c r="Q34" s="31"/>
      <c r="R34" s="31"/>
      <c r="S34" s="31"/>
      <c r="T34" s="31"/>
      <c r="U34" s="31"/>
    </row>
    <row r="35" spans="1:21" s="18" customFormat="1" x14ac:dyDescent="0.25">
      <c r="A35" s="31"/>
      <c r="B35" s="31" t="s">
        <v>3</v>
      </c>
      <c r="C35" s="30"/>
      <c r="D35" s="30"/>
      <c r="E35" s="22"/>
      <c r="F35" s="32"/>
      <c r="G35" s="22"/>
      <c r="H35" s="33">
        <f>H31+H34</f>
        <v>1391044.8</v>
      </c>
      <c r="I35" s="22"/>
      <c r="J35" s="22"/>
      <c r="K35" s="22"/>
      <c r="L35" s="22"/>
      <c r="M35" s="22"/>
      <c r="N35" s="22"/>
      <c r="O35" s="22"/>
      <c r="P35" s="22"/>
      <c r="Q35" s="31"/>
      <c r="R35" s="31"/>
      <c r="S35" s="31"/>
      <c r="T35" s="31"/>
      <c r="U35" s="31"/>
    </row>
    <row r="36" spans="1:21" hidden="1" x14ac:dyDescent="0.25">
      <c r="A36" s="90" t="s">
        <v>24</v>
      </c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31"/>
      <c r="R36" s="31"/>
      <c r="S36" s="31"/>
      <c r="T36" s="31"/>
      <c r="U36" s="31"/>
    </row>
    <row r="37" spans="1:21" ht="15" hidden="1" customHeight="1" x14ac:dyDescent="0.25">
      <c r="A37" s="59" t="s">
        <v>12</v>
      </c>
      <c r="B37" s="83" t="s">
        <v>13</v>
      </c>
      <c r="C37" s="83"/>
      <c r="D37" s="34"/>
      <c r="E37" s="29"/>
      <c r="F37" s="35"/>
      <c r="G37" s="29"/>
      <c r="H37" s="28" t="e">
        <f>#REF!</f>
        <v>#REF!</v>
      </c>
      <c r="I37" s="29"/>
      <c r="J37" s="29"/>
      <c r="K37" s="29"/>
      <c r="L37" s="29"/>
      <c r="M37" s="29"/>
      <c r="N37" s="29"/>
      <c r="O37" s="29"/>
      <c r="P37" s="29"/>
      <c r="Q37" s="31"/>
      <c r="R37" s="31"/>
      <c r="S37" s="31"/>
      <c r="T37" s="31"/>
      <c r="U37" s="31"/>
    </row>
    <row r="38" spans="1:21" ht="13.5" hidden="1" customHeight="1" x14ac:dyDescent="0.25">
      <c r="A38" s="99" t="s">
        <v>7</v>
      </c>
      <c r="B38" s="99"/>
      <c r="C38" s="99"/>
      <c r="D38" s="99"/>
      <c r="E38" s="99"/>
      <c r="F38" s="99"/>
      <c r="G38" s="27"/>
      <c r="H38" s="28">
        <f>E31*6.21+16</f>
        <v>16</v>
      </c>
      <c r="I38" s="29"/>
      <c r="J38" s="29"/>
      <c r="K38" s="29"/>
      <c r="L38" s="29"/>
      <c r="M38" s="29"/>
      <c r="N38" s="29"/>
      <c r="O38" s="29"/>
      <c r="P38" s="29"/>
      <c r="Q38" s="31"/>
      <c r="R38" s="31"/>
      <c r="S38" s="31"/>
      <c r="T38" s="31"/>
      <c r="U38" s="31"/>
    </row>
    <row r="39" spans="1:21" ht="13.5" hidden="1" customHeight="1" x14ac:dyDescent="0.25">
      <c r="A39" s="99" t="s">
        <v>14</v>
      </c>
      <c r="B39" s="99"/>
      <c r="C39" s="99"/>
      <c r="D39" s="99"/>
      <c r="E39" s="99"/>
      <c r="F39" s="99"/>
      <c r="G39" s="27"/>
      <c r="H39" s="28">
        <f>F31*5.19+1</f>
        <v>1</v>
      </c>
      <c r="I39" s="29"/>
      <c r="J39" s="29"/>
      <c r="K39" s="29"/>
      <c r="L39" s="29"/>
      <c r="M39" s="29"/>
      <c r="N39" s="29"/>
      <c r="O39" s="29"/>
      <c r="P39" s="29"/>
      <c r="Q39" s="31"/>
      <c r="R39" s="31"/>
      <c r="S39" s="31"/>
      <c r="T39" s="31"/>
      <c r="U39" s="31"/>
    </row>
    <row r="40" spans="1:21" ht="15.75" hidden="1" customHeight="1" x14ac:dyDescent="0.25">
      <c r="A40" s="31"/>
      <c r="B40" s="34" t="s">
        <v>45</v>
      </c>
      <c r="C40" s="42"/>
      <c r="D40" s="42">
        <f>D31</f>
        <v>0</v>
      </c>
      <c r="E40" s="42"/>
      <c r="F40" s="43"/>
      <c r="G40" s="42"/>
      <c r="H40" s="42">
        <f>H31+H38+H39</f>
        <v>1159221</v>
      </c>
      <c r="I40" s="42"/>
      <c r="J40" s="42"/>
      <c r="K40" s="42"/>
      <c r="L40" s="42"/>
      <c r="M40" s="42"/>
      <c r="N40" s="42"/>
      <c r="O40" s="42"/>
      <c r="P40" s="42"/>
      <c r="Q40" s="50"/>
      <c r="R40" s="50"/>
      <c r="S40" s="50"/>
      <c r="T40" s="50"/>
      <c r="U40" s="50"/>
    </row>
    <row r="41" spans="1:21" s="15" customFormat="1" x14ac:dyDescent="0.25">
      <c r="A41" s="96" t="s">
        <v>52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5"/>
      <c r="R41" s="5"/>
      <c r="S41" s="5"/>
      <c r="T41" s="5"/>
      <c r="U41" s="5"/>
    </row>
    <row r="42" spans="1:21" s="15" customFormat="1" x14ac:dyDescent="0.25">
      <c r="A42" s="67"/>
      <c r="B42" s="76" t="s">
        <v>53</v>
      </c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5"/>
      <c r="R42" s="5"/>
      <c r="S42" s="5"/>
      <c r="T42" s="5"/>
      <c r="U42" s="5"/>
    </row>
    <row r="43" spans="1:21" ht="15.75" x14ac:dyDescent="0.25">
      <c r="A43" s="11"/>
      <c r="B43" s="75" t="s">
        <v>54</v>
      </c>
      <c r="C43" s="8"/>
      <c r="D43" s="8"/>
      <c r="E43" s="8"/>
      <c r="F43" s="8"/>
      <c r="G43" s="20"/>
      <c r="H43" s="20"/>
      <c r="I43" s="8"/>
      <c r="J43" s="8"/>
      <c r="K43" s="8"/>
      <c r="L43" s="8"/>
      <c r="M43" s="8"/>
      <c r="N43" s="8"/>
      <c r="O43" s="8"/>
      <c r="P43" s="8"/>
    </row>
    <row r="44" spans="1:21" s="44" customFormat="1" ht="22.15" customHeight="1" x14ac:dyDescent="0.25">
      <c r="B44" s="25" t="s">
        <v>63</v>
      </c>
      <c r="C44" s="45"/>
      <c r="D44" s="57"/>
      <c r="E44" s="45"/>
      <c r="F44" s="93" t="s">
        <v>30</v>
      </c>
      <c r="G44" s="93"/>
      <c r="H44" s="78"/>
      <c r="I44" s="110" t="s">
        <v>64</v>
      </c>
      <c r="J44" s="110"/>
      <c r="K44" s="26"/>
      <c r="L44" s="26"/>
      <c r="M44" s="26"/>
      <c r="N44" s="26"/>
      <c r="O44" s="26"/>
      <c r="P44" s="26"/>
      <c r="Q44" s="5"/>
      <c r="R44" s="5"/>
      <c r="S44" s="5"/>
      <c r="T44" s="5"/>
      <c r="U44" s="5"/>
    </row>
    <row r="45" spans="1:21" s="44" customFormat="1" ht="15.75" x14ac:dyDescent="0.25">
      <c r="B45" s="25"/>
      <c r="C45" s="26"/>
      <c r="D45" s="26"/>
      <c r="E45" s="77"/>
      <c r="F45" s="26"/>
      <c r="G45" s="47"/>
      <c r="H45" s="46"/>
      <c r="I45" s="26"/>
      <c r="J45" s="26"/>
      <c r="K45" s="26"/>
      <c r="L45" s="26"/>
      <c r="M45" s="26"/>
      <c r="N45" s="26"/>
      <c r="O45" s="26"/>
      <c r="P45" s="26"/>
      <c r="Q45" s="5"/>
      <c r="R45" s="5"/>
      <c r="S45" s="5"/>
      <c r="T45" s="5"/>
      <c r="U45" s="5"/>
    </row>
    <row r="46" spans="1:21" s="44" customFormat="1" ht="47.25" customHeight="1" x14ac:dyDescent="0.25">
      <c r="B46" s="25" t="s">
        <v>65</v>
      </c>
      <c r="C46" s="45"/>
      <c r="D46" s="58"/>
      <c r="E46" s="45"/>
      <c r="F46" s="58" t="s">
        <v>33</v>
      </c>
      <c r="G46" s="79"/>
      <c r="H46" s="79"/>
      <c r="I46" s="110" t="s">
        <v>66</v>
      </c>
      <c r="J46" s="110"/>
      <c r="K46" s="26"/>
      <c r="L46" s="26"/>
      <c r="M46" s="26"/>
      <c r="N46" s="26"/>
      <c r="O46" s="26"/>
      <c r="P46" s="26"/>
      <c r="Q46" s="5"/>
      <c r="R46" s="5"/>
      <c r="S46" s="5"/>
      <c r="T46" s="5"/>
      <c r="U46" s="5"/>
    </row>
    <row r="47" spans="1:21" s="7" customFormat="1" ht="18.75" x14ac:dyDescent="0.25">
      <c r="B47" s="19"/>
      <c r="C47" s="6"/>
      <c r="D47" s="6"/>
      <c r="E47" s="3"/>
      <c r="F47" s="21"/>
      <c r="G47" s="21"/>
      <c r="H47" s="21"/>
      <c r="I47" s="2"/>
      <c r="J47" s="2"/>
      <c r="K47" s="2"/>
      <c r="L47" s="2"/>
      <c r="M47" s="2"/>
      <c r="N47" s="2"/>
      <c r="O47" s="2"/>
      <c r="P47" s="2"/>
      <c r="Q47" s="5"/>
      <c r="R47" s="5"/>
      <c r="S47" s="5"/>
      <c r="T47" s="5"/>
      <c r="U47" s="5"/>
    </row>
    <row r="48" spans="1:21" s="44" customFormat="1" ht="47.25" customHeight="1" x14ac:dyDescent="0.25">
      <c r="B48" s="25" t="s">
        <v>67</v>
      </c>
      <c r="C48" s="45"/>
      <c r="D48" s="58"/>
      <c r="E48" s="45"/>
      <c r="F48" s="58"/>
      <c r="G48" s="79"/>
      <c r="H48" s="79"/>
      <c r="I48" s="110" t="s">
        <v>68</v>
      </c>
      <c r="J48" s="110"/>
      <c r="K48" s="26"/>
      <c r="L48" s="26"/>
      <c r="M48" s="26"/>
      <c r="N48" s="26"/>
      <c r="O48" s="26"/>
      <c r="P48" s="26"/>
      <c r="Q48" s="5"/>
      <c r="R48" s="5"/>
      <c r="S48" s="5"/>
      <c r="T48" s="5"/>
      <c r="U48" s="5"/>
    </row>
    <row r="49" spans="3:16" x14ac:dyDescent="0.25">
      <c r="C49" s="1"/>
      <c r="D49" s="1"/>
      <c r="E49" s="1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x14ac:dyDescent="0.25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x14ac:dyDescent="0.25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x14ac:dyDescent="0.25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x14ac:dyDescent="0.25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x14ac:dyDescent="0.25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x14ac:dyDescent="0.25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x14ac:dyDescent="0.25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x14ac:dyDescent="0.25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x14ac:dyDescent="0.25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x14ac:dyDescent="0.25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 x14ac:dyDescent="0.25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x14ac:dyDescent="0.25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x14ac:dyDescent="0.25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 x14ac:dyDescent="0.25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 x14ac:dyDescent="0.25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x14ac:dyDescent="0.25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x14ac:dyDescent="0.25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x14ac:dyDescent="0.25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3:16" x14ac:dyDescent="0.25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3:16" x14ac:dyDescent="0.25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3:16" x14ac:dyDescent="0.25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3:16" x14ac:dyDescent="0.25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3:16" x14ac:dyDescent="0.25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3:16" x14ac:dyDescent="0.25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3:16" x14ac:dyDescent="0.25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3:16" x14ac:dyDescent="0.25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3:16" x14ac:dyDescent="0.25">
      <c r="C76" s="1"/>
      <c r="D76" s="1"/>
      <c r="E76" s="1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3:16" x14ac:dyDescent="0.25">
      <c r="C77" s="1"/>
      <c r="D77" s="1"/>
      <c r="E77" s="1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3:16" x14ac:dyDescent="0.25">
      <c r="C78" s="1"/>
      <c r="D78" s="1"/>
      <c r="E78" s="1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3:16" x14ac:dyDescent="0.25">
      <c r="C79" s="1"/>
      <c r="D79" s="1"/>
      <c r="E79" s="1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3:16" x14ac:dyDescent="0.25">
      <c r="C80" s="1"/>
      <c r="D80" s="1"/>
      <c r="E80" s="1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3:16" x14ac:dyDescent="0.25">
      <c r="C81" s="1"/>
      <c r="D81" s="1"/>
      <c r="E81" s="1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3:16" x14ac:dyDescent="0.25">
      <c r="C82" s="1"/>
      <c r="D82" s="1"/>
      <c r="E82" s="1"/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</row>
  </sheetData>
  <mergeCells count="47">
    <mergeCell ref="I44:J44"/>
    <mergeCell ref="I46:J46"/>
    <mergeCell ref="I48:J48"/>
    <mergeCell ref="F44:G44"/>
    <mergeCell ref="A12:B12"/>
    <mergeCell ref="C12:D12"/>
    <mergeCell ref="A41:P41"/>
    <mergeCell ref="A15:P15"/>
    <mergeCell ref="D17:D18"/>
    <mergeCell ref="H17:H18"/>
    <mergeCell ref="A20:C20"/>
    <mergeCell ref="H16:P16"/>
    <mergeCell ref="A16:A18"/>
    <mergeCell ref="A38:F38"/>
    <mergeCell ref="A23:C23"/>
    <mergeCell ref="A39:F39"/>
    <mergeCell ref="A31:C31"/>
    <mergeCell ref="B16:B18"/>
    <mergeCell ref="C16:C18"/>
    <mergeCell ref="A36:P36"/>
    <mergeCell ref="B37:C37"/>
    <mergeCell ref="I17:P17"/>
    <mergeCell ref="D16:G16"/>
    <mergeCell ref="E17:G17"/>
    <mergeCell ref="A28:C28"/>
    <mergeCell ref="A30:C30"/>
    <mergeCell ref="A33:C33"/>
    <mergeCell ref="A24:C24"/>
    <mergeCell ref="A25:C25"/>
    <mergeCell ref="A26:C26"/>
    <mergeCell ref="A27:C27"/>
    <mergeCell ref="M2:P2"/>
    <mergeCell ref="Q16:U16"/>
    <mergeCell ref="Q17:Q18"/>
    <mergeCell ref="R17:U17"/>
    <mergeCell ref="A32:C32"/>
    <mergeCell ref="A5:U5"/>
    <mergeCell ref="A6:U6"/>
    <mergeCell ref="A8:P8"/>
    <mergeCell ref="A14:B14"/>
    <mergeCell ref="C14:D14"/>
    <mergeCell ref="A11:B11"/>
    <mergeCell ref="C11:D11"/>
    <mergeCell ref="A10:B10"/>
    <mergeCell ref="C10:D10"/>
    <mergeCell ref="A13:B13"/>
    <mergeCell ref="C13:D13"/>
  </mergeCells>
  <pageMargins left="0.39370078740157483" right="0.39370078740157483" top="0.31496062992125984" bottom="7.874015748031496E-2" header="0.31496062992125984" footer="0.31496062992125984"/>
  <pageSetup paperSize="9" scale="7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2021-08-04T08:55:18Z</dcterms:modified>
</cp:coreProperties>
</file>